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/>
  <mc:AlternateContent xmlns:mc="http://schemas.openxmlformats.org/markup-compatibility/2006">
    <mc:Choice Requires="x15">
      <x15ac:absPath xmlns:x15ac="http://schemas.microsoft.com/office/spreadsheetml/2010/11/ac" url="https://kirkenettet.sharepoint.com/sites/FolkekirkensGrnneOmstilling/Delte dokumenter/3.5 Kortlægning/Landsdækkende kortlægning/Fra Provice/Støttemateriale dataindsamling - Provice/"/>
    </mc:Choice>
  </mc:AlternateContent>
  <xr:revisionPtr revIDLastSave="21" documentId="8_{9E23460B-BDB9-9942-A9C4-EF7240A0AE55}" xr6:coauthVersionLast="47" xr6:coauthVersionMax="47" xr10:uidLastSave="{168B28F9-78A3-47B4-8984-FC712591A57A}"/>
  <bookViews>
    <workbookView xWindow="-120" yWindow="-120" windowWidth="29040" windowHeight="15720" xr2:uid="{00000000-000D-0000-FFFF-FFFF00000000}"/>
  </bookViews>
  <sheets>
    <sheet name="Biofaktor-udregning" sheetId="4" r:id="rId1"/>
  </sheets>
  <definedNames>
    <definedName name="_xlnm.Print_Area" localSheetId="0">'Biofaktor-udregning'!$A$2:$I$71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5" i="4" l="1"/>
  <c r="G55" i="4"/>
  <c r="H55" i="4"/>
  <c r="D55" i="4"/>
  <c r="G59" i="4"/>
  <c r="H32" i="4"/>
  <c r="G32" i="4"/>
  <c r="F32" i="4"/>
  <c r="E32" i="4"/>
  <c r="E55" i="4" s="1"/>
  <c r="D32" i="4"/>
  <c r="F22" i="4"/>
  <c r="G22" i="4" s="1"/>
  <c r="H22" i="4" s="1"/>
  <c r="E33" i="4" l="1"/>
  <c r="E34" i="4" s="1"/>
  <c r="D33" i="4"/>
  <c r="D34" i="4" s="1"/>
  <c r="F33" i="4"/>
  <c r="F34" i="4" s="1"/>
  <c r="G33" i="4"/>
  <c r="G34" i="4" s="1"/>
  <c r="H33" i="4"/>
  <c r="H34" i="4" s="1"/>
  <c r="H57" i="4" l="1"/>
  <c r="G57" i="4"/>
  <c r="F57" i="4"/>
  <c r="E57" i="4"/>
  <c r="D57" i="4"/>
</calcChain>
</file>

<file path=xl/sharedStrings.xml><?xml version="1.0" encoding="utf-8"?>
<sst xmlns="http://schemas.openxmlformats.org/spreadsheetml/2006/main" count="42" uniqueCount="42">
  <si>
    <t>Biofaktor-tillæg</t>
  </si>
  <si>
    <t>Tillægsarealer</t>
  </si>
  <si>
    <t>Biologisk volumen</t>
  </si>
  <si>
    <t>Biofaktor</t>
  </si>
  <si>
    <t>Biofaktor-beregner</t>
  </si>
  <si>
    <t>Basisarealer</t>
  </si>
  <si>
    <t>Basis-biofaktor</t>
  </si>
  <si>
    <t>Eksempel</t>
  </si>
  <si>
    <t>Summen af alle basisarealer skal svare til kirkegårdens ikke-bebyggede areal (grundarealet)</t>
  </si>
  <si>
    <t>Arealer</t>
  </si>
  <si>
    <t>Antal</t>
  </si>
  <si>
    <t>Indtast de opmålte basisarealer under det pågældende år.</t>
  </si>
  <si>
    <t>https://www.provice.dk/folkekirken/</t>
  </si>
  <si>
    <t>Små træer, stammeomkreds 10-16 cm – stk.</t>
  </si>
  <si>
    <t>Store træer, stammeomkreds 26-35 cm – stk.</t>
  </si>
  <si>
    <t>XL træer, stammeomkreds 36-60 cm – stk.</t>
  </si>
  <si>
    <t>Mellem træer, stammeomkreds 17-25 cm – stk.</t>
  </si>
  <si>
    <t>Tillægsarealer er arealer, som ikke er en del af grundarealet, fx enkeltstående træer</t>
  </si>
  <si>
    <t xml:space="preserve">Læs vejledning til opmåling af kirkegården på: </t>
  </si>
  <si>
    <r>
      <t>Alle basisarealer skal opgøres i m</t>
    </r>
    <r>
      <rPr>
        <vertAlign val="superscript"/>
        <sz val="11"/>
        <rFont val="Calibri (Tekst)"/>
      </rPr>
      <t>2</t>
    </r>
    <r>
      <rPr>
        <sz val="11"/>
        <rFont val="Calibri (Tekst)"/>
      </rPr>
      <t>.</t>
    </r>
  </si>
  <si>
    <r>
      <t>Belagt areal  (fx asfalt, fliser) – m</t>
    </r>
    <r>
      <rPr>
        <vertAlign val="superscript"/>
        <sz val="11"/>
        <rFont val="Calibri (Tekst)"/>
      </rPr>
      <t>2</t>
    </r>
  </si>
  <si>
    <r>
      <t>Kirkegårdssten, græsarmering, grusarealer – m</t>
    </r>
    <r>
      <rPr>
        <vertAlign val="superscript"/>
        <sz val="11"/>
        <rFont val="Calibri (Tekst)"/>
      </rPr>
      <t>2</t>
    </r>
  </si>
  <si>
    <r>
      <t>Klippet græs (ugentligt, efter behov) – m</t>
    </r>
    <r>
      <rPr>
        <vertAlign val="superscript"/>
        <sz val="11"/>
        <rFont val="Calibri (Tekst)"/>
      </rPr>
      <t>2</t>
    </r>
  </si>
  <si>
    <r>
      <t>Naturgræs, lav beplantning – m</t>
    </r>
    <r>
      <rPr>
        <vertAlign val="superscript"/>
        <sz val="11"/>
        <rFont val="Calibri (Tekst)"/>
      </rPr>
      <t>2</t>
    </r>
  </si>
  <si>
    <r>
      <t>Krat og buske under to meter høje – m</t>
    </r>
    <r>
      <rPr>
        <vertAlign val="superscript"/>
        <sz val="11"/>
        <rFont val="Calibri (Tekst)"/>
      </rPr>
      <t>2</t>
    </r>
  </si>
  <si>
    <r>
      <t>Krat og buske over to meter høje – m</t>
    </r>
    <r>
      <rPr>
        <vertAlign val="superscript"/>
        <sz val="11"/>
        <rFont val="Calibri (Tekst)"/>
      </rPr>
      <t>2</t>
    </r>
  </si>
  <si>
    <r>
      <t>Træ- og skovplantninger – m</t>
    </r>
    <r>
      <rPr>
        <vertAlign val="superscript"/>
        <sz val="11"/>
        <rFont val="Calibri (Tekst)"/>
      </rPr>
      <t>2</t>
    </r>
  </si>
  <si>
    <r>
      <t>Vandareal, permanent – m</t>
    </r>
    <r>
      <rPr>
        <vertAlign val="superscript"/>
        <sz val="11"/>
        <rFont val="Calibri (Tekst)"/>
      </rPr>
      <t>2</t>
    </r>
  </si>
  <si>
    <r>
      <t>Grundareal – m</t>
    </r>
    <r>
      <rPr>
        <vertAlign val="super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 </t>
    </r>
  </si>
  <si>
    <r>
      <t>Facadebeplantning – m</t>
    </r>
    <r>
      <rPr>
        <vertAlign val="superscript"/>
        <sz val="11"/>
        <rFont val="Calibri (Tekst)"/>
      </rPr>
      <t>2</t>
    </r>
  </si>
  <si>
    <r>
      <t>Skybruds- og LAR-areal med naturgræs e.l. – m</t>
    </r>
    <r>
      <rPr>
        <vertAlign val="superscript"/>
        <sz val="11"/>
        <rFont val="Calibri (Tekst)"/>
      </rPr>
      <t>2</t>
    </r>
  </si>
  <si>
    <t>Tillægsarealer kan også være fx enkeltstående større træer, ikke-permanente vandarealer og facader med klatreplanter.</t>
  </si>
  <si>
    <r>
      <rPr>
        <i/>
        <sz val="11"/>
        <rFont val="Calibri"/>
        <family val="2"/>
        <scheme val="minor"/>
      </rPr>
      <t>Træerne opgøres i antal</t>
    </r>
    <r>
      <rPr>
        <sz val="11"/>
        <rFont val="Calibri"/>
        <family val="2"/>
        <scheme val="minor"/>
      </rPr>
      <t>, jævnfør de angivne stamme- eller stammebusk-omkredse, målt 1 meter over træets rodhals.</t>
    </r>
  </si>
  <si>
    <r>
      <t>Disse tillægsarealer opgøres i m</t>
    </r>
    <r>
      <rPr>
        <i/>
        <vertAlign val="superscript"/>
        <sz val="11"/>
        <rFont val="Calibri (Tekst)"/>
      </rPr>
      <t>2</t>
    </r>
    <r>
      <rPr>
        <i/>
        <sz val="11"/>
        <rFont val="Calibri"/>
        <family val="2"/>
        <scheme val="minor"/>
      </rPr>
      <t>.</t>
    </r>
  </si>
  <si>
    <t xml:space="preserve">Biofaktoren er udtryk for den biologiske mangfoldighed, som fx en kirkegård levner plads til. </t>
  </si>
  <si>
    <t>end et område med lav biofaktor.</t>
  </si>
  <si>
    <t xml:space="preserve">Som udgangspunkt rummer en høj biofaktor potentiale for større biologisk mangfoldighed </t>
  </si>
  <si>
    <t>Biofaktoren kan ses som den biologiske volumen, der skabes af et givent areals beplantning og vandområder.</t>
  </si>
  <si>
    <t>Angiv kirkegårdens navn</t>
  </si>
  <si>
    <t>eller grupper på 2-3 træer, som ikke er egentlige træ- og skovbeplantninger.</t>
  </si>
  <si>
    <r>
      <t>Enkeltstående, meget store træers kroneareal (ikke medtaget ovenfor) – m</t>
    </r>
    <r>
      <rPr>
        <vertAlign val="superscript"/>
        <sz val="11"/>
        <rFont val="Calibri (Tekst)"/>
      </rPr>
      <t>2</t>
    </r>
  </si>
  <si>
    <r>
      <t>Grønne tage – m</t>
    </r>
    <r>
      <rPr>
        <vertAlign val="superscript"/>
        <sz val="11"/>
        <rFont val="Calibri (Tekst)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</si>
</sst>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0.0"/>
    <numFmt numFmtId="166" formatCode="_(* #,##0.0_);_(* \(#,##0.0\);_(* &quot;-&quot;??_);_(@_)"/>
  </numFmts>
  <fonts count="23">
    <font>
      <sz val="10"/>
      <name val="Arial"/>
    </font>
    <font>
      <sz val="10"/>
      <name val="Arial"/>
      <family val="2"/>
    </font>
    <font>
      <sz val="12"/>
      <name val="Courier"/>
      <family val="3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name val="Calibri"/>
      <family val="2"/>
      <scheme val="minor"/>
    </font>
    <font>
      <u/>
      <sz val="10"/>
      <color theme="10"/>
      <name val="Arial"/>
      <family val="2"/>
    </font>
    <font>
      <b/>
      <sz val="26"/>
      <name val="Calibri"/>
      <family val="2"/>
      <scheme val="minor"/>
    </font>
    <font>
      <b/>
      <sz val="16"/>
      <name val="Calibri"/>
      <family val="2"/>
      <scheme val="minor"/>
    </font>
    <font>
      <b/>
      <sz val="11"/>
      <name val="Calibri"/>
      <family val="2"/>
      <scheme val="minor"/>
    </font>
    <font>
      <i/>
      <sz val="12"/>
      <name val="Calibri"/>
      <family val="2"/>
      <scheme val="minor"/>
    </font>
    <font>
      <sz val="12"/>
      <name val="Calibri"/>
      <family val="2"/>
      <scheme val="minor"/>
    </font>
    <font>
      <sz val="14"/>
      <name val="Calibri"/>
      <family val="2"/>
      <scheme val="minor"/>
    </font>
    <font>
      <u/>
      <sz val="10"/>
      <name val="Arial"/>
      <family val="2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u/>
      <sz val="12"/>
      <color theme="10"/>
      <name val="Arial"/>
      <family val="2"/>
    </font>
    <font>
      <vertAlign val="superscript"/>
      <sz val="11"/>
      <name val="Calibri (Tekst)"/>
    </font>
    <font>
      <sz val="11"/>
      <name val="Calibri (Tekst)"/>
    </font>
    <font>
      <vertAlign val="superscript"/>
      <sz val="11"/>
      <name val="Calibri"/>
      <family val="2"/>
      <scheme val="minor"/>
    </font>
    <font>
      <sz val="10"/>
      <color theme="6"/>
      <name val="Calibri"/>
      <family val="2"/>
      <scheme val="minor"/>
    </font>
    <font>
      <i/>
      <sz val="11"/>
      <name val="Calibri"/>
      <family val="2"/>
      <scheme val="minor"/>
    </font>
    <font>
      <i/>
      <vertAlign val="superscript"/>
      <sz val="11"/>
      <name val="Calibri (Tekst)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37" fontId="2" fillId="0" borderId="0"/>
    <xf numFmtId="0" fontId="6" fillId="0" borderId="0" applyNumberFormat="0" applyFill="0" applyBorder="0" applyAlignment="0" applyProtection="0"/>
  </cellStyleXfs>
  <cellXfs count="62">
    <xf numFmtId="0" fontId="0" fillId="0" borderId="0" xfId="0"/>
    <xf numFmtId="0" fontId="9" fillId="2" borderId="0" xfId="0" applyFont="1" applyFill="1"/>
    <xf numFmtId="165" fontId="3" fillId="2" borderId="0" xfId="0" applyNumberFormat="1" applyFont="1" applyFill="1" applyAlignment="1">
      <alignment horizontal="center"/>
    </xf>
    <xf numFmtId="0" fontId="3" fillId="2" borderId="0" xfId="0" applyFont="1" applyFill="1"/>
    <xf numFmtId="0" fontId="11" fillId="2" borderId="0" xfId="0" applyFont="1" applyFill="1"/>
    <xf numFmtId="39" fontId="5" fillId="2" borderId="1" xfId="2" applyNumberFormat="1" applyFont="1" applyFill="1" applyBorder="1"/>
    <xf numFmtId="0" fontId="14" fillId="2" borderId="0" xfId="0" applyFont="1" applyFill="1"/>
    <xf numFmtId="37" fontId="14" fillId="2" borderId="1" xfId="2" applyFont="1" applyFill="1" applyBorder="1"/>
    <xf numFmtId="39" fontId="9" fillId="2" borderId="1" xfId="2" applyNumberFormat="1" applyFont="1" applyFill="1" applyBorder="1"/>
    <xf numFmtId="165" fontId="14" fillId="2" borderId="0" xfId="0" applyNumberFormat="1" applyFont="1" applyFill="1" applyAlignment="1">
      <alignment horizontal="center"/>
    </xf>
    <xf numFmtId="0" fontId="7" fillId="2" borderId="0" xfId="0" applyFont="1" applyFill="1"/>
    <xf numFmtId="0" fontId="8" fillId="2" borderId="0" xfId="0" applyFont="1" applyFill="1" applyAlignment="1">
      <alignment horizontal="left"/>
    </xf>
    <xf numFmtId="2" fontId="3" fillId="2" borderId="0" xfId="0" applyNumberFormat="1" applyFont="1" applyFill="1"/>
    <xf numFmtId="0" fontId="5" fillId="2" borderId="0" xfId="0" applyFont="1" applyFill="1"/>
    <xf numFmtId="165" fontId="12" fillId="2" borderId="0" xfId="0" applyNumberFormat="1" applyFont="1" applyFill="1" applyAlignment="1">
      <alignment horizontal="center"/>
    </xf>
    <xf numFmtId="0" fontId="14" fillId="2" borderId="0" xfId="0" applyFont="1" applyFill="1" applyAlignment="1">
      <alignment horizontal="center"/>
    </xf>
    <xf numFmtId="0" fontId="4" fillId="2" borderId="0" xfId="0" applyFont="1" applyFill="1"/>
    <xf numFmtId="166" fontId="14" fillId="2" borderId="0" xfId="1" applyNumberFormat="1" applyFont="1" applyFill="1" applyAlignment="1" applyProtection="1">
      <alignment horizontal="center"/>
    </xf>
    <xf numFmtId="3" fontId="14" fillId="2" borderId="1" xfId="1" applyNumberFormat="1" applyFont="1" applyFill="1" applyBorder="1" applyProtection="1">
      <protection locked="0"/>
    </xf>
    <xf numFmtId="165" fontId="3" fillId="2" borderId="0" xfId="0" applyNumberFormat="1" applyFont="1" applyFill="1"/>
    <xf numFmtId="37" fontId="14" fillId="2" borderId="0" xfId="2" applyFont="1" applyFill="1"/>
    <xf numFmtId="166" fontId="14" fillId="2" borderId="0" xfId="1" applyNumberFormat="1" applyFont="1" applyFill="1" applyBorder="1" applyAlignment="1" applyProtection="1">
      <alignment horizontal="center"/>
    </xf>
    <xf numFmtId="3" fontId="3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center"/>
    </xf>
    <xf numFmtId="37" fontId="9" fillId="2" borderId="0" xfId="2" applyFont="1" applyFill="1"/>
    <xf numFmtId="166" fontId="9" fillId="2" borderId="0" xfId="1" applyNumberFormat="1" applyFont="1" applyFill="1" applyBorder="1" applyAlignment="1" applyProtection="1">
      <alignment horizontal="center"/>
    </xf>
    <xf numFmtId="0" fontId="5" fillId="2" borderId="0" xfId="0" applyFont="1" applyFill="1" applyAlignment="1">
      <alignment horizontal="right" vertical="center" textRotation="90"/>
    </xf>
    <xf numFmtId="166" fontId="14" fillId="2" borderId="2" xfId="1" applyNumberFormat="1" applyFont="1" applyFill="1" applyBorder="1" applyAlignment="1" applyProtection="1">
      <alignment horizontal="center"/>
    </xf>
    <xf numFmtId="37" fontId="14" fillId="2" borderId="1" xfId="2" applyFont="1" applyFill="1" applyBorder="1" applyProtection="1">
      <protection locked="0"/>
    </xf>
    <xf numFmtId="37" fontId="3" fillId="2" borderId="0" xfId="2" applyFont="1" applyFill="1"/>
    <xf numFmtId="165" fontId="14" fillId="2" borderId="0" xfId="1" applyNumberFormat="1" applyFont="1" applyFill="1" applyBorder="1" applyAlignment="1" applyProtection="1">
      <alignment horizontal="center"/>
    </xf>
    <xf numFmtId="37" fontId="14" fillId="2" borderId="0" xfId="2" applyFont="1" applyFill="1" applyAlignment="1">
      <alignment vertical="center" wrapText="1"/>
    </xf>
    <xf numFmtId="166" fontId="14" fillId="2" borderId="2" xfId="1" applyNumberFormat="1" applyFont="1" applyFill="1" applyBorder="1" applyAlignment="1" applyProtection="1">
      <alignment horizontal="center" vertical="center"/>
    </xf>
    <xf numFmtId="37" fontId="14" fillId="2" borderId="1" xfId="2" applyFont="1" applyFill="1" applyBorder="1" applyAlignment="1" applyProtection="1">
      <alignment vertical="center"/>
      <protection locked="0"/>
    </xf>
    <xf numFmtId="37" fontId="3" fillId="2" borderId="0" xfId="2" applyFont="1" applyFill="1" applyAlignment="1">
      <alignment vertical="center"/>
    </xf>
    <xf numFmtId="0" fontId="3" fillId="2" borderId="0" xfId="0" applyFont="1" applyFill="1" applyAlignment="1">
      <alignment vertical="center"/>
    </xf>
    <xf numFmtId="165" fontId="9" fillId="2" borderId="2" xfId="2" applyNumberFormat="1" applyFont="1" applyFill="1" applyBorder="1" applyAlignment="1">
      <alignment horizontal="center"/>
    </xf>
    <xf numFmtId="37" fontId="4" fillId="2" borderId="0" xfId="2" applyFont="1" applyFill="1"/>
    <xf numFmtId="37" fontId="5" fillId="2" borderId="0" xfId="2" applyFont="1" applyFill="1"/>
    <xf numFmtId="165" fontId="5" fillId="2" borderId="2" xfId="2" applyNumberFormat="1" applyFont="1" applyFill="1" applyBorder="1" applyAlignment="1">
      <alignment horizontal="center"/>
    </xf>
    <xf numFmtId="165" fontId="3" fillId="2" borderId="0" xfId="2" applyNumberFormat="1" applyFont="1" applyFill="1" applyAlignment="1">
      <alignment horizontal="center"/>
    </xf>
    <xf numFmtId="37" fontId="20" fillId="2" borderId="0" xfId="2" applyFont="1" applyFill="1"/>
    <xf numFmtId="37" fontId="13" fillId="2" borderId="0" xfId="3" applyNumberFormat="1" applyFont="1" applyFill="1" applyProtection="1"/>
    <xf numFmtId="165" fontId="4" fillId="2" borderId="0" xfId="2" applyNumberFormat="1" applyFont="1" applyFill="1" applyAlignment="1">
      <alignment horizontal="center"/>
    </xf>
    <xf numFmtId="39" fontId="4" fillId="2" borderId="0" xfId="2" applyNumberFormat="1" applyFont="1" applyFill="1"/>
    <xf numFmtId="39" fontId="3" fillId="2" borderId="0" xfId="2" applyNumberFormat="1" applyFont="1" applyFill="1"/>
    <xf numFmtId="0" fontId="10" fillId="3" borderId="0" xfId="0" applyFont="1" applyFill="1"/>
    <xf numFmtId="165" fontId="11" fillId="3" borderId="0" xfId="0" applyNumberFormat="1" applyFont="1" applyFill="1" applyAlignment="1">
      <alignment horizontal="center"/>
    </xf>
    <xf numFmtId="0" fontId="11" fillId="3" borderId="0" xfId="0" applyFont="1" applyFill="1"/>
    <xf numFmtId="0" fontId="15" fillId="3" borderId="0" xfId="0" applyFont="1" applyFill="1"/>
    <xf numFmtId="0" fontId="3" fillId="3" borderId="0" xfId="0" applyFont="1" applyFill="1"/>
    <xf numFmtId="3" fontId="14" fillId="4" borderId="1" xfId="1" applyNumberFormat="1" applyFont="1" applyFill="1" applyBorder="1" applyProtection="1">
      <protection locked="0"/>
    </xf>
    <xf numFmtId="37" fontId="14" fillId="4" borderId="3" xfId="2" applyFont="1" applyFill="1" applyBorder="1" applyProtection="1">
      <protection locked="0"/>
    </xf>
    <xf numFmtId="37" fontId="14" fillId="4" borderId="3" xfId="2" applyFont="1" applyFill="1" applyBorder="1" applyAlignment="1" applyProtection="1">
      <alignment vertical="center"/>
      <protection locked="0"/>
    </xf>
    <xf numFmtId="0" fontId="14" fillId="3" borderId="0" xfId="0" applyFont="1" applyFill="1"/>
    <xf numFmtId="165" fontId="3" fillId="3" borderId="0" xfId="0" applyNumberFormat="1" applyFont="1" applyFill="1" applyAlignment="1">
      <alignment horizontal="center"/>
    </xf>
    <xf numFmtId="165" fontId="14" fillId="3" borderId="0" xfId="0" applyNumberFormat="1" applyFont="1" applyFill="1" applyAlignment="1">
      <alignment horizontal="center"/>
    </xf>
    <xf numFmtId="0" fontId="21" fillId="3" borderId="0" xfId="0" applyFont="1" applyFill="1"/>
    <xf numFmtId="0" fontId="14" fillId="3" borderId="0" xfId="0" applyFont="1" applyFill="1" applyAlignment="1">
      <alignment horizontal="left" vertical="top" wrapText="1"/>
    </xf>
    <xf numFmtId="0" fontId="15" fillId="4" borderId="0" xfId="0" applyFont="1" applyFill="1" applyAlignment="1" applyProtection="1">
      <alignment horizontal="left"/>
      <protection locked="0"/>
    </xf>
    <xf numFmtId="0" fontId="5" fillId="2" borderId="0" xfId="0" applyFont="1" applyFill="1" applyAlignment="1">
      <alignment horizontal="right" vertical="center" textRotation="90"/>
    </xf>
    <xf numFmtId="0" fontId="16" fillId="3" borderId="0" xfId="3" applyFont="1" applyFill="1" applyAlignment="1" applyProtection="1">
      <alignment horizontal="left"/>
      <protection locked="0"/>
    </xf>
  </cellXfs>
  <cellStyles count="4">
    <cellStyle name="Komma" xfId="1" builtinId="3"/>
    <cellStyle name="Link" xfId="3" builtinId="8"/>
    <cellStyle name="Normal" xfId="0" builtinId="0"/>
    <cellStyle name="Normal_ENGHAVE2_1" xfId="2" xr:uid="{00000000-0005-0000-0000-000002000000}"/>
  </cellStyles>
  <dxfs count="0"/>
  <tableStyles count="0" defaultTableStyle="TableStyleMedium2" defaultPivotStyle="PivotStyleLight16"/>
  <colors>
    <mruColors>
      <color rgb="FFD1FFD1"/>
      <color rgb="FFD6FEE3"/>
      <color rgb="FFE1FFE1"/>
      <color rgb="FF99FF33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'Biofaktor-udregning'!$G$59</c:f>
          <c:strCache>
            <c:ptCount val="1"/>
            <c:pt idx="0">
              <c:v> </c:v>
            </c:pt>
          </c:strCache>
        </c:strRef>
      </c:tx>
      <c:overlay val="0"/>
      <c:txPr>
        <a:bodyPr/>
        <a:lstStyle/>
        <a:p>
          <a:pPr>
            <a:defRPr sz="1100" b="1"/>
          </a:pPr>
          <a:endParaRPr lang="da-DK"/>
        </a:p>
      </c:txPr>
    </c:title>
    <c:autoTitleDeleted val="0"/>
    <c:plotArea>
      <c:layout>
        <c:manualLayout>
          <c:layoutTarget val="inner"/>
          <c:xMode val="edge"/>
          <c:yMode val="edge"/>
          <c:x val="0.14155487614740561"/>
          <c:y val="0.18695157480314961"/>
          <c:w val="0.67399825522430667"/>
          <c:h val="0.7081153543307087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'Biofaktor-udregning'!$B$34</c:f>
              <c:strCache>
                <c:ptCount val="1"/>
                <c:pt idx="0">
                  <c:v>Basis-biofaktor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75000"/>
                </a:schemeClr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9EAE-3446-8CB2-F85A0E1A16D6}"/>
              </c:ext>
            </c:extLst>
          </c:dPt>
          <c:cat>
            <c:strRef>
              <c:f>'Biofaktor-udregning'!$D$22:$H$22</c:f>
              <c:strCache>
                <c:ptCount val="5"/>
                <c:pt idx="0">
                  <c:v>Eksempel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strCache>
            </c:strRef>
          </c:cat>
          <c:val>
            <c:numRef>
              <c:f>'Biofaktor-udregning'!$D$34:$H$34</c:f>
              <c:numCache>
                <c:formatCode>#,##0.00_);\(#,##0.00\)</c:formatCode>
                <c:ptCount val="5"/>
                <c:pt idx="0">
                  <c:v>0.56679115490812149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3F-4FB2-AE3F-FDB1D5289DBB}"/>
            </c:ext>
          </c:extLst>
        </c:ser>
        <c:ser>
          <c:idx val="1"/>
          <c:order val="1"/>
          <c:tx>
            <c:strRef>
              <c:f>'Biofaktor-udregning'!$B$55</c:f>
              <c:strCache>
                <c:ptCount val="1"/>
                <c:pt idx="0">
                  <c:v>Biofaktor-tillæg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EAE-3446-8CB2-F85A0E1A16D6}"/>
              </c:ext>
            </c:extLst>
          </c:dPt>
          <c:cat>
            <c:strRef>
              <c:f>'Biofaktor-udregning'!$D$22:$H$22</c:f>
              <c:strCache>
                <c:ptCount val="5"/>
                <c:pt idx="0">
                  <c:v>Eksempel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strCache>
            </c:strRef>
          </c:cat>
          <c:val>
            <c:numRef>
              <c:f>'Biofaktor-udregning'!$D$55:$H$55</c:f>
              <c:numCache>
                <c:formatCode>#,##0.00_);\(#,##0.00\)</c:formatCode>
                <c:ptCount val="5"/>
                <c:pt idx="0">
                  <c:v>4.8538988860325621E-2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A3F-4FB2-AE3F-FDB1D5289D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1076736"/>
        <c:axId val="121312000"/>
      </c:barChart>
      <c:catAx>
        <c:axId val="121076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/>
            </a:pPr>
            <a:endParaRPr lang="da-DK"/>
          </a:p>
        </c:txPr>
        <c:crossAx val="121312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1312000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50" b="1"/>
                </a:pPr>
                <a:r>
                  <a:rPr lang="da-DK" sz="1050" b="1"/>
                  <a:t>Biofaktor</a:t>
                </a:r>
              </a:p>
            </c:rich>
          </c:tx>
          <c:layout>
            <c:manualLayout>
              <c:xMode val="edge"/>
              <c:yMode val="edge"/>
              <c:x val="3.2085561497326207E-2"/>
              <c:y val="0.263415146277447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\(#,##0.0\)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da-DK"/>
          </a:p>
        </c:txPr>
        <c:crossAx val="121076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2739063426749304"/>
          <c:y val="0.27326614173228347"/>
          <c:w val="0.15423264380110482"/>
          <c:h val="0.1869173228346456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50"/>
          </a:pPr>
          <a:endParaRPr lang="da-DK"/>
        </a:p>
      </c:txPr>
    </c:legend>
    <c:plotVisOnly val="1"/>
    <c:dispBlanksAs val="gap"/>
    <c:showDLblsOverMax val="0"/>
  </c:chart>
  <c:spPr>
    <a:solidFill>
      <a:schemeClr val="accent3">
        <a:lumMod val="20000"/>
        <a:lumOff val="80000"/>
      </a:schemeClr>
    </a:solidFill>
    <a:ln w="3175">
      <a:solidFill>
        <a:srgbClr val="000000"/>
      </a:solidFill>
      <a:prstDash val="solid"/>
    </a:ln>
  </c:spPr>
  <c:txPr>
    <a:bodyPr/>
    <a:lstStyle/>
    <a:p>
      <a:pPr>
        <a:defRPr sz="525" b="0" i="0" u="none" strike="noStrike" baseline="0">
          <a:solidFill>
            <a:srgbClr val="000000"/>
          </a:solidFill>
          <a:latin typeface="+mn-lt"/>
          <a:ea typeface="Arial"/>
          <a:cs typeface="Arial"/>
        </a:defRPr>
      </a:pPr>
      <a:endParaRPr lang="da-DK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21167</xdr:colOff>
      <xdr:row>58</xdr:row>
      <xdr:rowOff>42334</xdr:rowOff>
    </xdr:from>
    <xdr:to>
      <xdr:col>8</xdr:col>
      <xdr:colOff>0</xdr:colOff>
      <xdr:row>72</xdr:row>
      <xdr:rowOff>63501</xdr:rowOff>
    </xdr:to>
    <xdr:graphicFrame macro="">
      <xdr:nvGraphicFramePr>
        <xdr:cNvPr id="1046" name="Diagram 1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rovice 2023">
      <a:dk1>
        <a:srgbClr val="000000"/>
      </a:dk1>
      <a:lt1>
        <a:srgbClr val="FFFFFF"/>
      </a:lt1>
      <a:dk2>
        <a:srgbClr val="285168"/>
      </a:dk2>
      <a:lt2>
        <a:srgbClr val="92BED2"/>
      </a:lt2>
      <a:accent1>
        <a:srgbClr val="285168"/>
      </a:accent1>
      <a:accent2>
        <a:srgbClr val="518483"/>
      </a:accent2>
      <a:accent3>
        <a:srgbClr val="A4C798"/>
      </a:accent3>
      <a:accent4>
        <a:srgbClr val="DE532F"/>
      </a:accent4>
      <a:accent5>
        <a:srgbClr val="949493"/>
      </a:accent5>
      <a:accent6>
        <a:srgbClr val="F3B351"/>
      </a:accent6>
      <a:hlink>
        <a:srgbClr val="518483"/>
      </a:hlink>
      <a:folHlink>
        <a:srgbClr val="285168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rovice.dk/folkekirke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70"/>
  <sheetViews>
    <sheetView showGridLines="0" tabSelected="1" topLeftCell="A17" zoomScale="120" zoomScaleNormal="120" workbookViewId="0">
      <selection activeCell="E23" sqref="E23"/>
    </sheetView>
  </sheetViews>
  <sheetFormatPr defaultColWidth="9.140625" defaultRowHeight="12.75"/>
  <cols>
    <col min="1" max="1" width="5.28515625" style="3" customWidth="1"/>
    <col min="2" max="2" width="35.42578125" style="3" customWidth="1"/>
    <col min="3" max="3" width="4.7109375" style="2" customWidth="1"/>
    <col min="4" max="8" width="10.28515625" style="3" customWidth="1"/>
    <col min="9" max="9" width="7.28515625" style="3" customWidth="1"/>
    <col min="10" max="10" width="9.140625" style="3"/>
    <col min="11" max="11" width="11.140625" style="3" bestFit="1" customWidth="1"/>
    <col min="12" max="16384" width="9.140625" style="3"/>
  </cols>
  <sheetData>
    <row r="2" spans="2:10" ht="31.5" customHeight="1">
      <c r="B2" s="10" t="s">
        <v>4</v>
      </c>
    </row>
    <row r="3" spans="2:10" ht="16.5" customHeight="1">
      <c r="B3" s="11"/>
    </row>
    <row r="4" spans="2:10" ht="12.75" customHeight="1">
      <c r="B4" s="1"/>
    </row>
    <row r="5" spans="2:10" ht="15" customHeight="1">
      <c r="B5" s="46" t="s">
        <v>34</v>
      </c>
      <c r="C5" s="47"/>
      <c r="D5" s="48"/>
      <c r="E5" s="48"/>
      <c r="F5" s="48"/>
      <c r="G5" s="48"/>
      <c r="H5" s="48"/>
      <c r="I5" s="4"/>
    </row>
    <row r="6" spans="2:10" ht="15" customHeight="1">
      <c r="B6" s="46"/>
      <c r="C6" s="47"/>
      <c r="D6" s="48"/>
      <c r="E6" s="48"/>
      <c r="F6" s="48"/>
      <c r="G6" s="48"/>
      <c r="H6" s="48"/>
      <c r="I6" s="4"/>
    </row>
    <row r="7" spans="2:10" ht="15" customHeight="1">
      <c r="B7" s="46" t="s">
        <v>36</v>
      </c>
      <c r="C7" s="47"/>
      <c r="D7" s="48"/>
      <c r="E7" s="48"/>
      <c r="F7" s="48"/>
      <c r="G7" s="48"/>
      <c r="H7" s="48"/>
      <c r="I7" s="4"/>
    </row>
    <row r="8" spans="2:10" ht="15" customHeight="1">
      <c r="B8" s="46" t="s">
        <v>35</v>
      </c>
      <c r="C8" s="47"/>
      <c r="D8" s="48"/>
      <c r="E8" s="48"/>
      <c r="F8" s="48"/>
      <c r="G8" s="48"/>
      <c r="H8" s="48"/>
      <c r="I8" s="4"/>
    </row>
    <row r="9" spans="2:10" ht="15" customHeight="1">
      <c r="B9" s="46"/>
      <c r="C9" s="47"/>
      <c r="D9" s="48"/>
      <c r="E9" s="48"/>
      <c r="F9" s="48"/>
      <c r="G9" s="48"/>
      <c r="H9" s="48"/>
      <c r="I9" s="4"/>
    </row>
    <row r="10" spans="2:10" ht="15" customHeight="1">
      <c r="B10" s="46" t="s">
        <v>37</v>
      </c>
      <c r="C10" s="47"/>
      <c r="D10" s="48"/>
      <c r="E10" s="48"/>
      <c r="F10" s="48"/>
      <c r="G10" s="48"/>
      <c r="H10" s="48"/>
      <c r="I10" s="4"/>
    </row>
    <row r="11" spans="2:10" ht="15.75">
      <c r="B11" s="46"/>
      <c r="C11" s="47"/>
      <c r="D11" s="48"/>
      <c r="E11" s="48"/>
      <c r="F11" s="48"/>
      <c r="G11" s="48"/>
      <c r="H11" s="48"/>
      <c r="I11" s="4"/>
    </row>
    <row r="12" spans="2:10" ht="15.75">
      <c r="B12" s="49" t="s">
        <v>18</v>
      </c>
      <c r="C12" s="47"/>
      <c r="D12" s="61" t="s">
        <v>12</v>
      </c>
      <c r="E12" s="61"/>
      <c r="F12" s="61"/>
      <c r="G12" s="61"/>
      <c r="H12" s="50"/>
    </row>
    <row r="14" spans="2:10">
      <c r="C14" s="3"/>
      <c r="J14" s="12"/>
    </row>
    <row r="15" spans="2:10" ht="18.75">
      <c r="B15" s="13" t="s">
        <v>38</v>
      </c>
      <c r="C15" s="3"/>
      <c r="D15" s="59"/>
      <c r="E15" s="59"/>
      <c r="F15" s="59"/>
      <c r="G15" s="59"/>
      <c r="H15" s="59"/>
      <c r="J15" s="12"/>
    </row>
    <row r="16" spans="2:10" ht="18.75">
      <c r="B16" s="13"/>
      <c r="C16" s="3"/>
      <c r="J16" s="12"/>
    </row>
    <row r="17" spans="2:13" ht="18.75">
      <c r="B17" s="13" t="s">
        <v>5</v>
      </c>
      <c r="C17" s="3"/>
      <c r="J17" s="12"/>
    </row>
    <row r="18" spans="2:13" ht="15.95" customHeight="1">
      <c r="B18" s="13"/>
      <c r="C18" s="3"/>
      <c r="J18" s="12"/>
    </row>
    <row r="19" spans="2:13" ht="17.25">
      <c r="B19" s="54" t="s">
        <v>19</v>
      </c>
      <c r="C19" s="55"/>
      <c r="D19" s="50"/>
      <c r="E19" s="50"/>
      <c r="F19" s="50"/>
      <c r="G19" s="50"/>
      <c r="H19" s="50"/>
    </row>
    <row r="20" spans="2:13" ht="15">
      <c r="B20" s="54" t="s">
        <v>11</v>
      </c>
      <c r="C20" s="55"/>
      <c r="D20" s="50"/>
      <c r="E20" s="50"/>
      <c r="F20" s="50"/>
      <c r="G20" s="50"/>
      <c r="H20" s="50"/>
    </row>
    <row r="21" spans="2:13" ht="15">
      <c r="B21" s="54" t="s">
        <v>8</v>
      </c>
      <c r="C21" s="55"/>
      <c r="D21" s="50"/>
      <c r="E21" s="50"/>
      <c r="F21" s="50"/>
      <c r="G21" s="50"/>
      <c r="H21" s="50"/>
    </row>
    <row r="22" spans="2:13" ht="18.75">
      <c r="B22" s="13"/>
      <c r="C22" s="14"/>
      <c r="D22" s="9" t="s">
        <v>7</v>
      </c>
      <c r="E22" s="15">
        <v>2023</v>
      </c>
      <c r="F22" s="15">
        <f>E22+1</f>
        <v>2024</v>
      </c>
      <c r="G22" s="15">
        <f>F22+1</f>
        <v>2025</v>
      </c>
      <c r="H22" s="15">
        <f t="shared" ref="H22" si="0">G22+1</f>
        <v>2026</v>
      </c>
      <c r="M22" s="16"/>
    </row>
    <row r="23" spans="2:13" ht="17.25">
      <c r="B23" s="6" t="s">
        <v>20</v>
      </c>
      <c r="C23" s="17">
        <v>1.0000000000000001E-5</v>
      </c>
      <c r="D23" s="18">
        <v>3000</v>
      </c>
      <c r="E23" s="51"/>
      <c r="F23" s="51"/>
      <c r="G23" s="51"/>
      <c r="H23" s="51"/>
      <c r="J23" s="19"/>
    </row>
    <row r="24" spans="2:13" ht="17.25">
      <c r="B24" s="6" t="s">
        <v>21</v>
      </c>
      <c r="C24" s="17">
        <v>0.1</v>
      </c>
      <c r="D24" s="18">
        <v>10000</v>
      </c>
      <c r="E24" s="51"/>
      <c r="F24" s="51"/>
      <c r="G24" s="51"/>
      <c r="H24" s="51"/>
    </row>
    <row r="25" spans="2:13" ht="17.25">
      <c r="B25" s="6" t="s">
        <v>22</v>
      </c>
      <c r="C25" s="17">
        <v>0.2</v>
      </c>
      <c r="D25" s="18">
        <v>4000</v>
      </c>
      <c r="E25" s="51"/>
      <c r="F25" s="51"/>
      <c r="G25" s="51"/>
      <c r="H25" s="51"/>
    </row>
    <row r="26" spans="2:13" ht="17.25">
      <c r="B26" s="6" t="s">
        <v>23</v>
      </c>
      <c r="C26" s="17">
        <v>0.4</v>
      </c>
      <c r="D26" s="18">
        <v>10000</v>
      </c>
      <c r="E26" s="51"/>
      <c r="F26" s="51"/>
      <c r="G26" s="51"/>
      <c r="H26" s="51"/>
    </row>
    <row r="27" spans="2:13" ht="17.25">
      <c r="B27" s="6" t="s">
        <v>24</v>
      </c>
      <c r="C27" s="17">
        <v>0.6</v>
      </c>
      <c r="D27" s="18">
        <v>5000</v>
      </c>
      <c r="E27" s="51"/>
      <c r="F27" s="51"/>
      <c r="G27" s="51"/>
      <c r="H27" s="51"/>
    </row>
    <row r="28" spans="2:13" ht="17.25">
      <c r="B28" s="6" t="s">
        <v>25</v>
      </c>
      <c r="C28" s="17">
        <v>1</v>
      </c>
      <c r="D28" s="18">
        <v>5000</v>
      </c>
      <c r="E28" s="51"/>
      <c r="F28" s="51"/>
      <c r="G28" s="51"/>
      <c r="H28" s="51"/>
    </row>
    <row r="29" spans="2:13" ht="17.25">
      <c r="B29" s="6" t="s">
        <v>26</v>
      </c>
      <c r="C29" s="17">
        <v>2</v>
      </c>
      <c r="D29" s="18">
        <v>5000</v>
      </c>
      <c r="E29" s="51"/>
      <c r="F29" s="51"/>
      <c r="G29" s="51"/>
      <c r="H29" s="51"/>
    </row>
    <row r="30" spans="2:13" ht="17.25">
      <c r="B30" s="6" t="s">
        <v>27</v>
      </c>
      <c r="C30" s="17">
        <v>1</v>
      </c>
      <c r="D30" s="18">
        <v>12</v>
      </c>
      <c r="E30" s="51"/>
      <c r="F30" s="51"/>
      <c r="G30" s="51"/>
      <c r="H30" s="51"/>
    </row>
    <row r="31" spans="2:13" ht="15">
      <c r="B31" s="1"/>
      <c r="C31" s="17"/>
      <c r="D31" s="6"/>
      <c r="E31" s="6"/>
      <c r="F31" s="6"/>
      <c r="G31" s="6"/>
      <c r="H31" s="6"/>
    </row>
    <row r="32" spans="2:13" ht="17.25">
      <c r="B32" s="20" t="s">
        <v>28</v>
      </c>
      <c r="C32" s="21"/>
      <c r="D32" s="7">
        <f>IF(SUM(D23:D30)&gt;0,SUM(D23:D30)," ")</f>
        <v>42012</v>
      </c>
      <c r="E32" s="7" t="str">
        <f t="shared" ref="E32:H32" si="1">IF(SUM(E23:E30)&gt;0,SUM(E23:E30)," ")</f>
        <v xml:space="preserve"> </v>
      </c>
      <c r="F32" s="7" t="str">
        <f t="shared" si="1"/>
        <v xml:space="preserve"> </v>
      </c>
      <c r="G32" s="7" t="str">
        <f t="shared" si="1"/>
        <v xml:space="preserve"> </v>
      </c>
      <c r="H32" s="7" t="str">
        <f t="shared" si="1"/>
        <v xml:space="preserve"> </v>
      </c>
      <c r="K32" s="22"/>
    </row>
    <row r="33" spans="1:11" ht="15">
      <c r="B33" s="20" t="s">
        <v>2</v>
      </c>
      <c r="C33" s="21"/>
      <c r="D33" s="7">
        <f>IF(ISNUMBER(D32),$C23*D23+$C24*D24+$C25*D25+$C26*D26+$C27*D27+ $C28*D28+$C29*D29+$C30*D30," ")</f>
        <v>23812.03</v>
      </c>
      <c r="E33" s="7" t="str">
        <f t="shared" ref="E33:H33" si="2">IF(ISNUMBER(E32),$C23*E23+$C24*E24+$C25*E25+$C26*E26+$C27*E27+ $C28*E28+$C29*E29+$C30*E30," ")</f>
        <v xml:space="preserve"> </v>
      </c>
      <c r="F33" s="7" t="str">
        <f t="shared" si="2"/>
        <v xml:space="preserve"> </v>
      </c>
      <c r="G33" s="7" t="str">
        <f t="shared" si="2"/>
        <v xml:space="preserve"> </v>
      </c>
      <c r="H33" s="7" t="str">
        <f t="shared" si="2"/>
        <v xml:space="preserve"> </v>
      </c>
      <c r="K33" s="23"/>
    </row>
    <row r="34" spans="1:11" ht="16.350000000000001" customHeight="1">
      <c r="B34" s="24" t="s">
        <v>6</v>
      </c>
      <c r="C34" s="25"/>
      <c r="D34" s="8">
        <f>IF(ISNUMBER(D32),D33/D32," ")</f>
        <v>0.56679115490812149</v>
      </c>
      <c r="E34" s="8" t="str">
        <f t="shared" ref="E34:H34" si="3">IF(ISNUMBER(E32),E33/E32," ")</f>
        <v xml:space="preserve"> </v>
      </c>
      <c r="F34" s="8" t="str">
        <f t="shared" si="3"/>
        <v xml:space="preserve"> </v>
      </c>
      <c r="G34" s="8" t="str">
        <f t="shared" si="3"/>
        <v xml:space="preserve"> </v>
      </c>
      <c r="H34" s="8" t="str">
        <f t="shared" si="3"/>
        <v xml:space="preserve"> </v>
      </c>
    </row>
    <row r="35" spans="1:11" ht="15">
      <c r="B35" s="6"/>
      <c r="C35" s="17"/>
      <c r="D35" s="6"/>
      <c r="E35" s="6"/>
      <c r="F35" s="6"/>
      <c r="G35" s="6"/>
      <c r="H35" s="6"/>
    </row>
    <row r="36" spans="1:11" ht="15">
      <c r="B36" s="1" t="s">
        <v>1</v>
      </c>
      <c r="C36" s="21"/>
      <c r="D36" s="6"/>
      <c r="E36" s="6"/>
      <c r="F36" s="6"/>
      <c r="G36" s="6"/>
      <c r="H36" s="6"/>
    </row>
    <row r="37" spans="1:11" ht="15.95" customHeight="1">
      <c r="B37" s="1"/>
      <c r="C37" s="21"/>
      <c r="D37" s="6"/>
      <c r="E37" s="6"/>
      <c r="F37" s="6"/>
      <c r="G37" s="6"/>
      <c r="H37" s="6"/>
    </row>
    <row r="38" spans="1:11" ht="15">
      <c r="B38" s="54" t="s">
        <v>17</v>
      </c>
      <c r="C38" s="56"/>
      <c r="D38" s="54"/>
      <c r="E38" s="54"/>
      <c r="F38" s="54"/>
      <c r="G38" s="54"/>
      <c r="H38" s="54"/>
    </row>
    <row r="39" spans="1:11" ht="15">
      <c r="B39" s="54" t="s">
        <v>39</v>
      </c>
      <c r="C39" s="56"/>
      <c r="D39" s="54"/>
      <c r="E39" s="54"/>
      <c r="F39" s="54"/>
      <c r="G39" s="54"/>
      <c r="H39" s="54"/>
    </row>
    <row r="40" spans="1:11" ht="15">
      <c r="B40" s="54" t="s">
        <v>32</v>
      </c>
      <c r="C40" s="56"/>
      <c r="D40" s="54"/>
      <c r="E40" s="54"/>
      <c r="F40" s="54"/>
      <c r="G40" s="54"/>
      <c r="H40" s="54"/>
    </row>
    <row r="41" spans="1:11" ht="15">
      <c r="B41" s="6"/>
      <c r="C41" s="6"/>
      <c r="D41" s="6"/>
      <c r="E41" s="6"/>
      <c r="F41" s="6"/>
      <c r="G41" s="6"/>
      <c r="H41" s="6"/>
    </row>
    <row r="42" spans="1:11" ht="15">
      <c r="A42" s="60" t="s">
        <v>10</v>
      </c>
      <c r="B42" s="20" t="s">
        <v>13</v>
      </c>
      <c r="C42" s="27">
        <v>2</v>
      </c>
      <c r="D42" s="28">
        <v>20</v>
      </c>
      <c r="E42" s="52"/>
      <c r="F42" s="52"/>
      <c r="G42" s="52"/>
      <c r="H42" s="52"/>
      <c r="I42" s="29"/>
    </row>
    <row r="43" spans="1:11" ht="15">
      <c r="A43" s="60"/>
      <c r="B43" s="20" t="s">
        <v>16</v>
      </c>
      <c r="C43" s="27">
        <v>2</v>
      </c>
      <c r="D43" s="28">
        <v>140</v>
      </c>
      <c r="E43" s="52"/>
      <c r="F43" s="52"/>
      <c r="G43" s="52"/>
      <c r="H43" s="52"/>
      <c r="I43" s="29"/>
    </row>
    <row r="44" spans="1:11" ht="15">
      <c r="A44" s="60"/>
      <c r="B44" s="20" t="s">
        <v>14</v>
      </c>
      <c r="C44" s="27">
        <v>2</v>
      </c>
      <c r="D44" s="28">
        <v>40</v>
      </c>
      <c r="E44" s="52"/>
      <c r="F44" s="52"/>
      <c r="G44" s="52"/>
      <c r="H44" s="52"/>
      <c r="I44" s="29"/>
    </row>
    <row r="45" spans="1:11" ht="15">
      <c r="A45" s="60"/>
      <c r="B45" s="20" t="s">
        <v>15</v>
      </c>
      <c r="C45" s="27">
        <v>2</v>
      </c>
      <c r="D45" s="28">
        <v>50</v>
      </c>
      <c r="E45" s="52"/>
      <c r="F45" s="52"/>
      <c r="G45" s="52"/>
      <c r="H45" s="52"/>
      <c r="I45" s="29"/>
    </row>
    <row r="46" spans="1:11" ht="15">
      <c r="A46" s="26"/>
      <c r="B46" s="20"/>
      <c r="C46" s="21"/>
      <c r="D46" s="20"/>
      <c r="E46" s="20"/>
      <c r="F46" s="20"/>
      <c r="G46" s="20"/>
      <c r="H46" s="20"/>
      <c r="I46" s="29"/>
    </row>
    <row r="47" spans="1:11" ht="15">
      <c r="B47" s="58" t="s">
        <v>31</v>
      </c>
      <c r="C47" s="58"/>
      <c r="D47" s="58"/>
      <c r="E47" s="58"/>
      <c r="F47" s="58"/>
      <c r="G47" s="58"/>
      <c r="H47" s="58"/>
    </row>
    <row r="48" spans="1:11" ht="17.25">
      <c r="B48" s="57" t="s">
        <v>33</v>
      </c>
      <c r="C48" s="56"/>
      <c r="D48" s="54"/>
      <c r="E48" s="54"/>
      <c r="F48" s="54"/>
      <c r="G48" s="54"/>
      <c r="H48" s="54"/>
    </row>
    <row r="49" spans="1:10" ht="18.75">
      <c r="A49" s="13"/>
      <c r="B49" s="20"/>
      <c r="C49" s="30"/>
      <c r="D49" s="20"/>
      <c r="E49" s="20"/>
      <c r="F49" s="20"/>
      <c r="G49" s="20"/>
      <c r="H49" s="20"/>
      <c r="I49" s="29"/>
    </row>
    <row r="50" spans="1:10" s="35" customFormat="1" ht="47.25">
      <c r="A50" s="60" t="s">
        <v>9</v>
      </c>
      <c r="B50" s="31" t="s">
        <v>40</v>
      </c>
      <c r="C50" s="32">
        <v>2</v>
      </c>
      <c r="D50" s="33">
        <v>30</v>
      </c>
      <c r="E50" s="53"/>
      <c r="F50" s="53"/>
      <c r="G50" s="53"/>
      <c r="H50" s="53"/>
      <c r="I50" s="34"/>
    </row>
    <row r="51" spans="1:10" ht="17.25">
      <c r="A51" s="60"/>
      <c r="B51" s="20" t="s">
        <v>41</v>
      </c>
      <c r="C51" s="27">
        <v>0.5</v>
      </c>
      <c r="D51" s="28">
        <v>0</v>
      </c>
      <c r="E51" s="52"/>
      <c r="F51" s="52"/>
      <c r="G51" s="52"/>
      <c r="H51" s="52"/>
      <c r="I51" s="34"/>
      <c r="J51" s="35"/>
    </row>
    <row r="52" spans="1:10" ht="17.25">
      <c r="A52" s="60"/>
      <c r="B52" s="20" t="s">
        <v>29</v>
      </c>
      <c r="C52" s="27">
        <v>0.3</v>
      </c>
      <c r="D52" s="28">
        <v>30</v>
      </c>
      <c r="E52" s="52"/>
      <c r="F52" s="52"/>
      <c r="G52" s="52"/>
      <c r="H52" s="52"/>
      <c r="I52" s="34"/>
      <c r="J52" s="35"/>
    </row>
    <row r="53" spans="1:10" ht="17.25">
      <c r="A53" s="60"/>
      <c r="B53" s="20" t="s">
        <v>30</v>
      </c>
      <c r="C53" s="27">
        <v>0.3</v>
      </c>
      <c r="D53" s="28">
        <v>0</v>
      </c>
      <c r="E53" s="52"/>
      <c r="F53" s="52"/>
      <c r="G53" s="52"/>
      <c r="H53" s="52"/>
      <c r="I53" s="34"/>
      <c r="J53" s="35"/>
    </row>
    <row r="54" spans="1:10" ht="15.75">
      <c r="A54" s="4"/>
      <c r="B54" s="20"/>
      <c r="C54" s="20"/>
      <c r="D54" s="20"/>
      <c r="E54" s="20"/>
      <c r="F54" s="20"/>
      <c r="G54" s="20"/>
      <c r="H54" s="20"/>
      <c r="I54" s="29"/>
    </row>
    <row r="55" spans="1:10" s="16" customFormat="1" ht="15">
      <c r="A55" s="3"/>
      <c r="B55" s="24" t="s">
        <v>0</v>
      </c>
      <c r="C55" s="36"/>
      <c r="D55" s="8">
        <f>IF(ISNUMBER(D32),($C42*$D42*0.785+$C43*D43*2.405+$C44*D44*4.909+$C45*D45*8.727+$C50*D50+$C51*D51+$C52*D52+$C53*D53)/D32," ")</f>
        <v>4.8538988860325621E-2</v>
      </c>
      <c r="E55" s="8" t="str">
        <f t="shared" ref="E55:H55" si="4">IF(ISNUMBER(E32),($C42*$D42*0.785+$C43*E43*2.405+$C44*E44*4.909+$C45*E45*8.727+$C50*E50+$C51*E51+$C52*E52+$C53*E53)/E32," ")</f>
        <v xml:space="preserve"> </v>
      </c>
      <c r="F55" s="8" t="str">
        <f t="shared" si="4"/>
        <v xml:space="preserve"> </v>
      </c>
      <c r="G55" s="8" t="str">
        <f t="shared" si="4"/>
        <v xml:space="preserve"> </v>
      </c>
      <c r="H55" s="8" t="str">
        <f t="shared" si="4"/>
        <v xml:space="preserve"> </v>
      </c>
      <c r="I55" s="37"/>
    </row>
    <row r="56" spans="1:10" s="16" customFormat="1">
      <c r="A56" s="3"/>
      <c r="B56" s="37"/>
      <c r="C56" s="37"/>
      <c r="D56" s="37"/>
      <c r="E56" s="37"/>
      <c r="F56" s="37"/>
      <c r="G56" s="37"/>
      <c r="H56" s="37"/>
      <c r="I56" s="37"/>
    </row>
    <row r="57" spans="1:10" ht="18.75">
      <c r="B57" s="38" t="s">
        <v>3</v>
      </c>
      <c r="C57" s="39"/>
      <c r="D57" s="5">
        <f>IF(ISNUMBER(D34+D55),D34+D55," ")</f>
        <v>0.61533014376844708</v>
      </c>
      <c r="E57" s="5" t="str">
        <f>IF(ISNUMBER(E34+E55),E34+E55," ")</f>
        <v xml:space="preserve"> </v>
      </c>
      <c r="F57" s="5" t="str">
        <f>IF(ISNUMBER(F34+F55),F34+F55," ")</f>
        <v xml:space="preserve"> </v>
      </c>
      <c r="G57" s="5" t="str">
        <f>IF(ISNUMBER(G34+G55),G34+G55," ")</f>
        <v xml:space="preserve"> </v>
      </c>
      <c r="H57" s="5" t="str">
        <f>IF(ISNUMBER(H34+H55),H34+H55," ")</f>
        <v xml:space="preserve"> </v>
      </c>
      <c r="I57" s="29"/>
    </row>
    <row r="58" spans="1:10" ht="20.25" customHeight="1">
      <c r="B58" s="29"/>
      <c r="C58" s="40"/>
      <c r="D58" s="29"/>
      <c r="E58" s="29"/>
      <c r="F58" s="29"/>
      <c r="G58" s="29"/>
      <c r="H58" s="29"/>
      <c r="I58" s="29"/>
    </row>
    <row r="59" spans="1:10">
      <c r="B59" s="29"/>
      <c r="C59" s="40"/>
      <c r="D59" s="29"/>
      <c r="E59" s="29"/>
      <c r="F59" s="29"/>
      <c r="G59" s="41" t="str">
        <f>IF(ISBLANK(D15)," ",D15)</f>
        <v xml:space="preserve"> </v>
      </c>
      <c r="H59" s="29"/>
    </row>
    <row r="60" spans="1:10">
      <c r="B60" s="29"/>
      <c r="C60" s="40"/>
      <c r="D60" s="29"/>
      <c r="E60" s="29"/>
      <c r="F60" s="29"/>
      <c r="G60" s="29"/>
      <c r="H60" s="29"/>
    </row>
    <row r="61" spans="1:10">
      <c r="B61" s="42"/>
      <c r="C61" s="40"/>
      <c r="D61" s="29"/>
      <c r="E61" s="29"/>
      <c r="F61" s="29"/>
      <c r="G61" s="29"/>
      <c r="H61" s="29"/>
    </row>
    <row r="62" spans="1:10">
      <c r="B62" s="29"/>
      <c r="C62" s="40"/>
      <c r="D62" s="29"/>
      <c r="E62" s="29"/>
      <c r="F62" s="29"/>
      <c r="G62" s="29"/>
      <c r="H62" s="29"/>
    </row>
    <row r="63" spans="1:10">
      <c r="B63" s="29"/>
      <c r="C63" s="40"/>
      <c r="D63" s="29"/>
      <c r="E63" s="29"/>
      <c r="F63" s="29"/>
      <c r="G63" s="29"/>
      <c r="H63" s="29"/>
    </row>
    <row r="64" spans="1:10">
      <c r="B64" s="29"/>
      <c r="C64" s="40"/>
      <c r="D64" s="29"/>
      <c r="E64" s="29"/>
      <c r="F64" s="29"/>
      <c r="G64" s="29"/>
      <c r="H64" s="29"/>
    </row>
    <row r="65" spans="2:8">
      <c r="B65" s="29"/>
      <c r="C65" s="40"/>
      <c r="D65" s="29"/>
      <c r="E65" s="29"/>
      <c r="F65" s="29"/>
      <c r="G65" s="29"/>
      <c r="H65" s="29"/>
    </row>
    <row r="66" spans="2:8">
      <c r="B66" s="37"/>
      <c r="C66" s="43"/>
      <c r="D66" s="44"/>
      <c r="E66" s="44"/>
      <c r="F66" s="44"/>
      <c r="G66" s="44"/>
      <c r="H66" s="44"/>
    </row>
    <row r="67" spans="2:8">
      <c r="B67" s="29"/>
      <c r="C67" s="40"/>
      <c r="D67" s="45"/>
      <c r="E67" s="45"/>
      <c r="F67" s="45"/>
      <c r="G67" s="45"/>
      <c r="H67" s="45"/>
    </row>
    <row r="68" spans="2:8">
      <c r="B68" s="29"/>
      <c r="C68" s="40"/>
      <c r="D68" s="45"/>
      <c r="E68" s="45"/>
      <c r="F68" s="45"/>
      <c r="G68" s="45"/>
      <c r="H68" s="45"/>
    </row>
    <row r="69" spans="2:8">
      <c r="B69" s="29"/>
      <c r="C69" s="40"/>
      <c r="D69" s="45"/>
      <c r="E69" s="45"/>
      <c r="F69" s="45"/>
      <c r="G69" s="45"/>
      <c r="H69" s="45"/>
    </row>
    <row r="70" spans="2:8">
      <c r="B70" s="37"/>
      <c r="C70" s="43"/>
      <c r="D70" s="44"/>
      <c r="E70" s="44"/>
      <c r="F70" s="44"/>
      <c r="G70" s="44"/>
      <c r="H70" s="44"/>
    </row>
  </sheetData>
  <sheetProtection sheet="1" objects="1" scenarios="1" selectLockedCells="1"/>
  <mergeCells count="5">
    <mergeCell ref="B47:H47"/>
    <mergeCell ref="D15:H15"/>
    <mergeCell ref="A50:A53"/>
    <mergeCell ref="A42:A45"/>
    <mergeCell ref="D12:G12"/>
  </mergeCells>
  <phoneticPr fontId="0" type="noConversion"/>
  <hyperlinks>
    <hyperlink ref="D12" r:id="rId1" xr:uid="{917A03E0-1826-2F49-9E1D-0B9F7C963B1B}"/>
  </hyperlinks>
  <pageMargins left="0.9055118110236221" right="0.51181102362204722" top="0.74803149606299213" bottom="0.55118110236220474" header="0.31496062992125984" footer="0.31496062992125984"/>
  <pageSetup paperSize="9" scale="85" orientation="portrait" r:id="rId2"/>
  <headerFooter alignWithMargins="0">
    <oddFooter>&amp;LBiofaktor 5.1&amp;CInstitut for Byggeri, By og Miljø, BUILD AAU&amp;RTillæg til Grønt Regnskab</oddFooter>
  </headerFooter>
  <ignoredErrors>
    <ignoredError sqref="E32" formulaRange="1"/>
  </ignoredError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95072ad-a729-4170-b275-abf96670e29e">
      <Terms xmlns="http://schemas.microsoft.com/office/infopath/2007/PartnerControls"/>
    </lcf76f155ced4ddcb4097134ff3c332f>
    <TaxCatchAll xmlns="4d6aed26-9753-415b-9231-8ff7b36d96d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D250D14B90A874992B161AB1FE058A3" ma:contentTypeVersion="15" ma:contentTypeDescription="Opret et nyt dokument." ma:contentTypeScope="" ma:versionID="e1236be4b07314081a2fb2fcce51d1b5">
  <xsd:schema xmlns:xsd="http://www.w3.org/2001/XMLSchema" xmlns:xs="http://www.w3.org/2001/XMLSchema" xmlns:p="http://schemas.microsoft.com/office/2006/metadata/properties" xmlns:ns2="995072ad-a729-4170-b275-abf96670e29e" xmlns:ns3="4d6aed26-9753-415b-9231-8ff7b36d96d8" targetNamespace="http://schemas.microsoft.com/office/2006/metadata/properties" ma:root="true" ma:fieldsID="58a795f876f62b414469119deba2af0a" ns2:_="" ns3:_="">
    <xsd:import namespace="995072ad-a729-4170-b275-abf96670e29e"/>
    <xsd:import namespace="4d6aed26-9753-415b-9231-8ff7b36d96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5072ad-a729-4170-b275-abf96670e2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Billedmærker" ma:readOnly="false" ma:fieldId="{5cf76f15-5ced-4ddc-b409-7134ff3c332f}" ma:taxonomyMulti="true" ma:sspId="2cb5efa7-88df-478c-8775-30258ca781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6aed26-9753-415b-9231-8ff7b36d96d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78cd287-96e7-4587-9485-766f75e389d4}" ma:internalName="TaxCatchAll" ma:showField="CatchAllData" ma:web="4d6aed26-9753-415b-9231-8ff7b36d96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65506E9-7155-45C5-9534-95F85DED626F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995072ad-a729-4170-b275-abf96670e29e"/>
    <ds:schemaRef ds:uri="4d6aed26-9753-415b-9231-8ff7b36d96d8"/>
  </ds:schemaRefs>
</ds:datastoreItem>
</file>

<file path=customXml/itemProps2.xml><?xml version="1.0" encoding="utf-8"?>
<ds:datastoreItem xmlns:ds="http://schemas.openxmlformats.org/officeDocument/2006/customXml" ds:itemID="{723F73BD-1C51-4431-9CD7-64EE0240AEE2}"/>
</file>

<file path=customXml/itemProps3.xml><?xml version="1.0" encoding="utf-8"?>
<ds:datastoreItem xmlns:ds="http://schemas.openxmlformats.org/officeDocument/2006/customXml" ds:itemID="{8B7DBD14-5ED3-4D54-B40E-8BF64B4C920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Biofaktor-udregning</vt:lpstr>
      <vt:lpstr>'Biofaktor-udregning'!Udskriftsområde</vt:lpstr>
    </vt:vector>
  </TitlesOfParts>
  <Company>SBI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 Michael Jensen</dc:creator>
  <cp:lastModifiedBy>Jonatan Haslund-Gjerrild</cp:lastModifiedBy>
  <cp:lastPrinted>2023-09-13T13:34:28Z</cp:lastPrinted>
  <dcterms:created xsi:type="dcterms:W3CDTF">2003-09-09T13:21:26Z</dcterms:created>
  <dcterms:modified xsi:type="dcterms:W3CDTF">2024-03-12T13:35:47Z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0x010100ED250D14B90A874992B161AB1FE058A3</vt:lpwstr>
  </property>
  <property fmtid="{D5CDD505-2E9C-101B-9397-08002B2CF9AE}" pid="3" name="MediaServiceImageTags">
    <vt:lpwstr/>
  </property>
</Properties>
</file>